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RMB\Contrato 2024\Entregables\Instrumentos\Planeación\"/>
    </mc:Choice>
  </mc:AlternateContent>
  <xr:revisionPtr revIDLastSave="0" documentId="13_ncr:1_{898D794C-709B-4B92-805E-679835CBBA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de acción RMBC 2024" sheetId="1" r:id="rId1"/>
    <sheet name="Hoja2" sheetId="2" state="hidden" r:id="rId2"/>
    <sheet name="Hoja3" sheetId="3" state="hidden" r:id="rId3"/>
  </sheets>
  <definedNames>
    <definedName name="_xlnm._FilterDatabase" localSheetId="0" hidden="1">'Plan de acción RMBC 2024'!$E$7:$V$18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9" i="3"/>
  <c r="C18" i="3"/>
  <c r="C17" i="3"/>
  <c r="C16" i="3"/>
  <c r="C14" i="3"/>
  <c r="C20" i="3" l="1"/>
  <c r="C21" i="3" s="1"/>
</calcChain>
</file>

<file path=xl/sharedStrings.xml><?xml version="1.0" encoding="utf-8"?>
<sst xmlns="http://schemas.openxmlformats.org/spreadsheetml/2006/main" count="211" uniqueCount="122">
  <si>
    <t>ESTRATÉGICO NACIONAL</t>
  </si>
  <si>
    <t>PLAN DE GESTIÓN INSTITUCIONAL</t>
  </si>
  <si>
    <t>PRESUPUESTO 2024</t>
  </si>
  <si>
    <t>TRANSFORMACIÓN DEL PLAN NACIONAL DE DESARROLLO AL QUE APLICA</t>
  </si>
  <si>
    <t>LÍNEA ESTRATÉGICA SECTORIAL</t>
  </si>
  <si>
    <t>No.</t>
  </si>
  <si>
    <t>OBJETIVO ESTRATÉGICO</t>
  </si>
  <si>
    <t>INDICADOR</t>
  </si>
  <si>
    <t>UNIDAD DE MEDIDA</t>
  </si>
  <si>
    <t>RESPONSABLE</t>
  </si>
  <si>
    <t>META</t>
  </si>
  <si>
    <t>Consolidar los procesos de planeación y gestión de la Región Metropolitana</t>
  </si>
  <si>
    <t>Desarrollo de la capacidad técnica de la RM</t>
  </si>
  <si>
    <t>Observatorio de dinámicas regionales y metropolitanas en operación</t>
  </si>
  <si>
    <t>Unidad</t>
  </si>
  <si>
    <t>Inversión</t>
  </si>
  <si>
    <t xml:space="preserve">Insumos técnicos para la formulación de los instrumentos de planeación de la RM </t>
  </si>
  <si>
    <t>Espacio y metodologías de participación ciudadana para la deliberación, concertación y priorización de las iniciativas, propuestas y recomendaciones de la RM</t>
  </si>
  <si>
    <t>Ágora Metropolitana implementada</t>
  </si>
  <si>
    <t>Plan de fortalecimiento de capacidades 
desarrollado</t>
  </si>
  <si>
    <t>Funcionamiento</t>
  </si>
  <si>
    <t>Estrategia de promoción y pedagogía sobre la 
RM</t>
  </si>
  <si>
    <t xml:space="preserve">Estrategia implementada </t>
  </si>
  <si>
    <t>Estrategia de promoción y pedagogía de la RMBC</t>
  </si>
  <si>
    <t>Esquema de coordinación de la RM con otras 
instancias y actores de la región (CAR, RAPE,
CRCI)</t>
  </si>
  <si>
    <t>Metodología formulada e implementada</t>
  </si>
  <si>
    <t xml:space="preserve">Plan de asistencia técnica a miembros de la RM </t>
  </si>
  <si>
    <t>Plan implementado</t>
  </si>
  <si>
    <t>Subdirección de Gestión de Proyectos</t>
  </si>
  <si>
    <t>Fortalecer la conexión entre los territorios de la Región Metropolitana y así facilitar y promover la movilidad de pasajeros y carga de manera sostenible y segura</t>
  </si>
  <si>
    <t>PROGRAMA</t>
  </si>
  <si>
    <t>Potenciar el sistema de abastecimiento, comercialización y logística de alimentos en la Región Metropolitana</t>
  </si>
  <si>
    <t>Definición de objetivos y alcance del proyecto</t>
  </si>
  <si>
    <t>Operación</t>
  </si>
  <si>
    <t>Único</t>
  </si>
  <si>
    <t>Identificación de stakeholders clave y establecimiento de alianzas</t>
  </si>
  <si>
    <t>Permanente</t>
  </si>
  <si>
    <t>Identificación de fuentes de datos y desarrollo de protocolos para su recolección y análisis</t>
  </si>
  <si>
    <t>Adquisición de tecnologías para la recolección y análisis de datos</t>
  </si>
  <si>
    <t>Desarrollo de herramientas y plataformas de visualización y difusión de datos</t>
  </si>
  <si>
    <t>Contratación de personal para la recolección y análisis de datos</t>
  </si>
  <si>
    <t>Capacitación del personal en técnicas de recolección y análisis de datos</t>
  </si>
  <si>
    <t>Periódica</t>
  </si>
  <si>
    <t>Desarrollo y mantenimiento de sistemas de seguridad de datos</t>
  </si>
  <si>
    <t>Evaluación continua del proyecto y mejora de procesos</t>
  </si>
  <si>
    <t>Identificación de nuevas fuentes de financiamiento</t>
  </si>
  <si>
    <t>TIPO DE COSTO</t>
  </si>
  <si>
    <t>DESCRIPCIÓN</t>
  </si>
  <si>
    <t>COSTO ESTIMADO (MÁXIMO)</t>
  </si>
  <si>
    <t>FRECUENCIA</t>
  </si>
  <si>
    <t>Total Operación</t>
  </si>
  <si>
    <t>Equipo técnico</t>
  </si>
  <si>
    <t>Anual</t>
  </si>
  <si>
    <t>Coordinador/a del Observatorio (1)</t>
  </si>
  <si>
    <t>Investigadores (2)</t>
  </si>
  <si>
    <t>Coordinador/a de Comunicaciones (1)</t>
  </si>
  <si>
    <t>Analista de Datos (1)</t>
  </si>
  <si>
    <t>Asistente Administrativo (1)</t>
  </si>
  <si>
    <t>Total Equipo Técnico</t>
  </si>
  <si>
    <t>Total Observatorio</t>
  </si>
  <si>
    <t>FUENTE</t>
  </si>
  <si>
    <t>1. Guía práctica para la creación del Observatorio de dinámicas metropolitanas y regionales de la Región Metropolitana Bogotá Cundinamarca - ODMR
2. Estrategia de Integración del Funcionamiento del ODUR con la Región Metropolitana Bogotá – Cundinamarca en el Marco de la creación del Observatorio de Dinámicas Metropolitanas y Regionales - ODMR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</si>
  <si>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Secretaría Distrital de Planeación - Oficina de Integración Regional - Obervatorio de Dinámicas Regionales</t>
    </r>
  </si>
  <si>
    <t>CREACIÓN DEL OBSERVATORIO DE DINÁMICAS METROPOLITANAS Y REGIONALES
REGIÓN METROPOLITANA BOGOTÁ  - CUNDINAMARCA</t>
  </si>
  <si>
    <t>PROYECCIÓN DE COSTEO PARA PRESUPUESTO VIGENCIA 2024</t>
  </si>
  <si>
    <t>Propuesta Equipo Técnico - Contratación prestación de servicios.</t>
  </si>
  <si>
    <t>FUENTE DE FINANCIACIÓN</t>
  </si>
  <si>
    <t>Desarrollar convocatoria "Programa Jóvenes a la U Regional"</t>
  </si>
  <si>
    <t>Diseñar el plan de asesoramiento a las entidades territoriales miembro y potenicales miembro de la Entidad.</t>
  </si>
  <si>
    <t>ACCIÓN,
PROGRAMA O PROYECTO
ESTRATÉGICO</t>
  </si>
  <si>
    <t>Poner en marcha el Observatorio de Dinámicas Metropolitanas y Regionales, bajo los principios de gradualidad y progresividad.</t>
  </si>
  <si>
    <t>PLANES ASOCIADOS</t>
  </si>
  <si>
    <t>ODS</t>
  </si>
  <si>
    <t>PND</t>
  </si>
  <si>
    <t>4. Transformación productiva, internacionalización y acción climática</t>
  </si>
  <si>
    <t>POLÍTICAS DE GESTIÓN Y DESEMPEÑO INSTITUCIONAL</t>
  </si>
  <si>
    <t>2. Seguridad humana y justicia social</t>
  </si>
  <si>
    <t>FECHA INICIO</t>
  </si>
  <si>
    <t>FECHA FIN</t>
  </si>
  <si>
    <t>O9: Industria, Innovación e Infraestructuras</t>
  </si>
  <si>
    <t>PLAN DE ACCIÓN 2024</t>
  </si>
  <si>
    <t>ARTICULACIÓN</t>
  </si>
  <si>
    <t>Plan Operativo Anual de Inversiones (POAI)</t>
  </si>
  <si>
    <t>Plan Anual de Adquisiciones (PAA)</t>
  </si>
  <si>
    <t>Plan de trabajo para la construcción del PERM (actividades, recursos, herramientas, seguimiento, estrategia de comunicaciones)</t>
  </si>
  <si>
    <t>SEGUIMIENTO</t>
  </si>
  <si>
    <t>Trimestral</t>
  </si>
  <si>
    <t>5. Convergencia regional</t>
  </si>
  <si>
    <t>O4: Educación de calidad
O10: Reducción de desigualdades</t>
  </si>
  <si>
    <t>Apoyar al Consejo Regional en el planteamiento de constitución y puesta en funcionamiento del Ágora Metropolitana.</t>
  </si>
  <si>
    <t>O8: Trabajo decente y crecimiento económico
O9: Industria, Innovación e Infraestructuras
O10: Reducción de desigualdades
O11: Ciudades y comunidades sostenibles
O12: Producción y consumo responsables
O13: Acción por el clima</t>
  </si>
  <si>
    <t>O8: Trabajo decente y crecimiento económico
O10: Reducción de desigualdades
O11: Ciudades y comunidades sostenibles
O12: Producción y consumo responsables</t>
  </si>
  <si>
    <t>1. Integridad
2. Transparencia, acceso a la información y lucha contra la corrupción
3. Servicio al ciudadano
4. Participación ciudadana en la gestión pública
5. Gobierno digital</t>
  </si>
  <si>
    <t>5. Seguridad humana y justicia social</t>
  </si>
  <si>
    <t>1. Planeación institucional
2. Gestión del conocimiento y la innovación</t>
  </si>
  <si>
    <t>1. Planeación institucional</t>
  </si>
  <si>
    <t>1. Gestión de Información Estadística</t>
  </si>
  <si>
    <t>O10: Reducción de desigualdades
O17: Alianzas para lograr los objetivos</t>
  </si>
  <si>
    <t>1. Gestión del conocimiento y la innovación</t>
  </si>
  <si>
    <t>Plantear una estrategia de promoción y pedagogía sobre la Región Metropolitana Bogotá - Cundinamarca</t>
  </si>
  <si>
    <t>2. Ordenamiento del territorio alrededor del agua y justicia ambiental</t>
  </si>
  <si>
    <t>O8: Trabajo decente y crecimiento económico
O9: Industria, Innovación e Infraestructuras
O10: Reducción de desigualdades
O11: Ciudades y comunidades sostenibles
O12: Producción y consumo responsables
O13: Acción por el clima
O15: Vida de ecosistemas terrestres</t>
  </si>
  <si>
    <t>O9: Industria, Innovación e Infraestructuras
O10: Reducción de desigualdades
O11: Ciudades y comunidades sostenibles</t>
  </si>
  <si>
    <r>
      <t xml:space="preserve">Objetivo: </t>
    </r>
    <r>
      <rPr>
        <sz val="16"/>
        <color theme="1"/>
        <rFont val="Calibri"/>
        <family val="2"/>
      </rPr>
      <t>especificar los objetivos, programas, proyectos, metas, responsables y la articulación presupuestal junto a los indicadores de gestión de la Región Metropolitana Bogotá - Cundinamarca.</t>
    </r>
  </si>
  <si>
    <t>Plan de trabajo para la puesta en marcha del Observatorio de Dinámicas Metropolitanas y Regionales  elaborado e implementado.</t>
  </si>
  <si>
    <t>Propuesta de constitución e implementación del Ágora Metropolitana presentada al Consejo Regional (Propuesta de: estatutos de funcionamiento, estrategia de implementación, recursos, herramientas de difusión y participación, sistema de seguimiento y análisis de resultados) propuesta elaborada y socializada.</t>
  </si>
  <si>
    <t>Definir el plan de fortalecimiento de las capacidades institucionales y técnicas de la Región Metropolitana Bogotá - Cundinamarca</t>
  </si>
  <si>
    <t>Construir el Plan Estratégico y de Ordenamiento de la Región Metropolitana - PERM.</t>
  </si>
  <si>
    <t>Metodología formulada y socializada</t>
  </si>
  <si>
    <t>Plantear y adoptar un esquema metodológico de coordinación interinstitucional con los distintos actores de la Región Metropolitana Bogotá - Cundinamarca</t>
  </si>
  <si>
    <t>Plan de asesoramiento elaborado, socializado, implementado y con seguimiento.</t>
  </si>
  <si>
    <t>Realizar el Taller “Laboratorio Metropolitano – MetroLab” con el Instituto Tecnológico de Massachussets - MIT</t>
  </si>
  <si>
    <t>Taller “Laboratorio Metropolitano – MetroLab” realizado con Informe de discusiones y aprendizajes</t>
  </si>
  <si>
    <t>Plan de fortalecimiento de la Región Metropolitana Bogotá - Cundinamarca formulado e implementado</t>
  </si>
  <si>
    <t>Dirección General</t>
  </si>
  <si>
    <t>Dirección General
Subdirección de Gestión de Proyectos</t>
  </si>
  <si>
    <t>Dirección General
Subdirección de Gestión Corporativa</t>
  </si>
  <si>
    <t>Dirección General
Subdirección de Planeación Metropolitana y Regional
Oficina Asesora de Comunicaciones y Participación Ciudadana</t>
  </si>
  <si>
    <t>Dirección General
Subdirección de Gestión de Proyectos
Subdirección de Planeación Metropolitana y Regional</t>
  </si>
  <si>
    <t>Dirección General
Subdirección de Gestión de Proyectos
Subdirección de Planeación Metropolitana y Regional
Oficina Asesora de Comunicaciones y de Participación Ciudadana</t>
  </si>
  <si>
    <t>Convocatoria abierta</t>
  </si>
  <si>
    <t>En cumplimiento de lo dispuesto en la Ley 1474 de 2011 artículo 74, el Plan de Acción Intergado 2024 de la Región Metropolitana Bogotá - Cundinamarca está compuesto por el documento "Plan de Acción Integrado RMBC 2024" sus Anexos y el presente esquema.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</si>
</sst>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9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8496B0"/>
        <bgColor rgb="FF8496B0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D6DCE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1"/>
    <xf numFmtId="44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2" fillId="0" borderId="1"/>
    <xf numFmtId="0" fontId="16" fillId="0" borderId="1" applyNumberFormat="0" applyFill="0" applyBorder="0" applyAlignment="0" applyProtection="0"/>
    <xf numFmtId="43" fontId="2" fillId="0" borderId="1" applyFont="0" applyFill="0" applyBorder="0" applyAlignment="0" applyProtection="0"/>
  </cellStyleXfs>
  <cellXfs count="125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4" fontId="0" fillId="0" borderId="2" xfId="2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4" fontId="15" fillId="6" borderId="2" xfId="0" applyNumberFormat="1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 wrapText="1"/>
    </xf>
    <xf numFmtId="44" fontId="15" fillId="7" borderId="2" xfId="0" applyNumberFormat="1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3" fontId="0" fillId="0" borderId="0" xfId="1" applyFont="1"/>
    <xf numFmtId="0" fontId="2" fillId="0" borderId="1" xfId="0" applyFont="1" applyBorder="1"/>
    <xf numFmtId="14" fontId="6" fillId="0" borderId="2" xfId="0" applyNumberFormat="1" applyFont="1" applyBorder="1" applyAlignment="1">
      <alignment horizontal="center" vertical="center" wrapText="1"/>
    </xf>
    <xf numFmtId="0" fontId="0" fillId="10" borderId="0" xfId="0" applyFill="1"/>
    <xf numFmtId="0" fontId="7" fillId="9" borderId="10" xfId="0" applyFont="1" applyFill="1" applyBorder="1" applyAlignment="1">
      <alignment vertical="center" wrapText="1"/>
    </xf>
    <xf numFmtId="0" fontId="8" fillId="10" borderId="11" xfId="0" applyFont="1" applyFill="1" applyBorder="1"/>
    <xf numFmtId="0" fontId="0" fillId="10" borderId="11" xfId="0" applyFill="1" applyBorder="1"/>
    <xf numFmtId="0" fontId="8" fillId="10" borderId="12" xfId="0" applyFont="1" applyFill="1" applyBorder="1"/>
    <xf numFmtId="0" fontId="6" fillId="10" borderId="5" xfId="0" applyFont="1" applyFill="1" applyBorder="1" applyAlignment="1">
      <alignment wrapText="1"/>
    </xf>
    <xf numFmtId="0" fontId="0" fillId="10" borderId="13" xfId="0" applyFill="1" applyBorder="1"/>
    <xf numFmtId="0" fontId="0" fillId="10" borderId="14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16" xfId="0" applyFill="1" applyBorder="1"/>
    <xf numFmtId="0" fontId="0" fillId="10" borderId="17" xfId="0" applyFill="1" applyBorder="1"/>
    <xf numFmtId="0" fontId="10" fillId="0" borderId="3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14" fontId="6" fillId="0" borderId="29" xfId="0" applyNumberFormat="1" applyFont="1" applyBorder="1" applyAlignment="1">
      <alignment horizontal="center"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14" fontId="6" fillId="0" borderId="30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14" fontId="6" fillId="0" borderId="34" xfId="0" applyNumberFormat="1" applyFont="1" applyBorder="1" applyAlignment="1">
      <alignment horizontal="center" vertical="center"/>
    </xf>
    <xf numFmtId="14" fontId="6" fillId="0" borderId="36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/>
    <xf numFmtId="0" fontId="10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18" fillId="10" borderId="1" xfId="0" applyFont="1" applyFill="1" applyBorder="1" applyAlignment="1">
      <alignment vertical="center" wrapText="1"/>
    </xf>
    <xf numFmtId="0" fontId="20" fillId="10" borderId="1" xfId="0" applyFont="1" applyFill="1" applyBorder="1"/>
    <xf numFmtId="0" fontId="20" fillId="10" borderId="15" xfId="0" applyFont="1" applyFill="1" applyBorder="1"/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3" fillId="7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1">
    <cellStyle name="Hipervínculo 2" xfId="9" xr:uid="{CD913F69-CC8C-4A14-B83D-4B872ABC850F}"/>
    <cellStyle name="Millares" xfId="1" builtinId="3"/>
    <cellStyle name="Millares 2" xfId="5" xr:uid="{92BE18A7-25A5-4A76-BF7C-6DAE46354DD2}"/>
    <cellStyle name="Millares 3" xfId="10" xr:uid="{180A9B25-DC7C-45A1-9C10-4E2D18D6A152}"/>
    <cellStyle name="Moneda" xfId="2" builtinId="4"/>
    <cellStyle name="Moneda 2" xfId="4" xr:uid="{41640D80-727E-4261-82D5-049693EC8966}"/>
    <cellStyle name="Moneda 3" xfId="7" xr:uid="{6E0127EF-418B-4CEA-88BE-7F12EC37C6D0}"/>
    <cellStyle name="Normal" xfId="0" builtinId="0"/>
    <cellStyle name="Normal 2" xfId="3" xr:uid="{08F64BAA-67DA-45E7-8E4D-10A1601AC707}"/>
    <cellStyle name="Normal 3" xfId="6" xr:uid="{0BF46BA0-F710-47BD-AA13-6C90B6D8B97C}"/>
    <cellStyle name="Normal 4" xfId="8" xr:uid="{033E2705-341E-48CA-A9DE-15F69B8D2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279400</xdr:colOff>
      <xdr:row>0</xdr:row>
      <xdr:rowOff>114300</xdr:rowOff>
    </xdr:from>
    <xdr:ext cx="4000500" cy="188118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9400" y="114300"/>
          <a:ext cx="4000500" cy="18811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8"/>
  <sheetViews>
    <sheetView tabSelected="1" topLeftCell="D15" zoomScale="75" zoomScaleNormal="75" workbookViewId="0">
      <selection activeCell="E18" sqref="E18"/>
    </sheetView>
  </sheetViews>
  <sheetFormatPr baseColWidth="10" defaultColWidth="14.42578125" defaultRowHeight="15" customHeight="1" x14ac:dyDescent="0.25"/>
  <cols>
    <col min="1" max="1" width="10.7109375" hidden="1" customWidth="1"/>
    <col min="2" max="2" width="29.140625" hidden="1" customWidth="1"/>
    <col min="3" max="3" width="16.28515625" hidden="1" customWidth="1"/>
    <col min="4" max="4" width="4.5703125" customWidth="1"/>
    <col min="5" max="7" width="21.85546875" customWidth="1"/>
    <col min="8" max="8" width="16.28515625" customWidth="1"/>
    <col min="9" max="9" width="12.85546875" customWidth="1"/>
    <col min="10" max="10" width="28.85546875" customWidth="1"/>
    <col min="11" max="11" width="34.85546875" customWidth="1"/>
    <col min="12" max="12" width="31" customWidth="1"/>
    <col min="13" max="14" width="19.42578125" customWidth="1"/>
    <col min="15" max="15" width="13.140625" bestFit="1" customWidth="1"/>
    <col min="16" max="16" width="13.140625" customWidth="1"/>
    <col min="17" max="17" width="16.28515625" bestFit="1" customWidth="1"/>
    <col min="18" max="19" width="20.85546875" customWidth="1"/>
    <col min="20" max="20" width="35.140625" customWidth="1"/>
    <col min="21" max="21" width="26" customWidth="1"/>
    <col min="22" max="22" width="20.85546875" customWidth="1"/>
    <col min="23" max="23" width="14.5703125" bestFit="1" customWidth="1"/>
    <col min="24" max="24" width="16" bestFit="1" customWidth="1"/>
  </cols>
  <sheetData>
    <row r="1" spans="1:24" ht="15" customHeight="1" thickBot="1" x14ac:dyDescent="0.3"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4" ht="135" customHeight="1" thickBot="1" x14ac:dyDescent="0.3">
      <c r="B2" s="1"/>
      <c r="D2" s="32"/>
      <c r="E2" s="33"/>
      <c r="F2" s="34"/>
      <c r="G2" s="35"/>
      <c r="H2" s="95" t="s">
        <v>80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7"/>
    </row>
    <row r="3" spans="1:24" ht="14.25" customHeight="1" x14ac:dyDescent="0.25">
      <c r="B3" s="1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4" ht="28.5" customHeight="1" x14ac:dyDescent="0.35">
      <c r="B4" s="1"/>
      <c r="D4" s="39"/>
      <c r="E4" s="106" t="s">
        <v>103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</row>
    <row r="5" spans="1:24" ht="15.75" thickBot="1" x14ac:dyDescent="0.3">
      <c r="B5" s="1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</row>
    <row r="6" spans="1:24" ht="30" customHeight="1" thickBot="1" x14ac:dyDescent="0.3">
      <c r="B6" s="101" t="s">
        <v>0</v>
      </c>
      <c r="C6" s="102"/>
      <c r="D6" s="114" t="s">
        <v>5</v>
      </c>
      <c r="E6" s="103" t="s">
        <v>1</v>
      </c>
      <c r="F6" s="104"/>
      <c r="G6" s="104"/>
      <c r="H6" s="104"/>
      <c r="I6" s="105"/>
      <c r="J6" s="98" t="s">
        <v>80</v>
      </c>
      <c r="K6" s="99"/>
      <c r="L6" s="99"/>
      <c r="M6" s="99"/>
      <c r="N6" s="99"/>
      <c r="O6" s="99"/>
      <c r="P6" s="99"/>
      <c r="Q6" s="100"/>
      <c r="R6" s="112" t="s">
        <v>2</v>
      </c>
      <c r="S6" s="113"/>
      <c r="T6" s="109" t="s">
        <v>81</v>
      </c>
      <c r="U6" s="110"/>
      <c r="V6" s="111"/>
    </row>
    <row r="7" spans="1:24" ht="45.75" thickBot="1" x14ac:dyDescent="0.3">
      <c r="B7" s="6" t="s">
        <v>3</v>
      </c>
      <c r="C7" s="43" t="s">
        <v>4</v>
      </c>
      <c r="D7" s="115"/>
      <c r="E7" s="63" t="s">
        <v>6</v>
      </c>
      <c r="F7" s="44" t="s">
        <v>30</v>
      </c>
      <c r="G7" s="44" t="s">
        <v>7</v>
      </c>
      <c r="H7" s="44" t="s">
        <v>8</v>
      </c>
      <c r="I7" s="64" t="s">
        <v>10</v>
      </c>
      <c r="J7" s="59" t="s">
        <v>69</v>
      </c>
      <c r="K7" s="45" t="s">
        <v>9</v>
      </c>
      <c r="L7" s="45" t="s">
        <v>7</v>
      </c>
      <c r="M7" s="45" t="s">
        <v>8</v>
      </c>
      <c r="N7" s="45" t="s">
        <v>10</v>
      </c>
      <c r="O7" s="45" t="s">
        <v>77</v>
      </c>
      <c r="P7" s="48" t="s">
        <v>78</v>
      </c>
      <c r="Q7" s="60" t="s">
        <v>85</v>
      </c>
      <c r="R7" s="50" t="s">
        <v>66</v>
      </c>
      <c r="S7" s="51" t="s">
        <v>71</v>
      </c>
      <c r="T7" s="55" t="s">
        <v>75</v>
      </c>
      <c r="U7" s="46" t="s">
        <v>72</v>
      </c>
      <c r="V7" s="47" t="s">
        <v>73</v>
      </c>
    </row>
    <row r="8" spans="1:24" ht="248.25" customHeight="1" x14ac:dyDescent="0.25">
      <c r="B8" s="7"/>
      <c r="C8" s="11"/>
      <c r="D8" s="66">
        <v>1</v>
      </c>
      <c r="E8" s="70" t="s">
        <v>11</v>
      </c>
      <c r="F8" s="71" t="s">
        <v>12</v>
      </c>
      <c r="G8" s="71" t="s">
        <v>13</v>
      </c>
      <c r="H8" s="72" t="s">
        <v>14</v>
      </c>
      <c r="I8" s="73">
        <v>1</v>
      </c>
      <c r="J8" s="70" t="s">
        <v>70</v>
      </c>
      <c r="K8" s="74" t="s">
        <v>117</v>
      </c>
      <c r="L8" s="71" t="s">
        <v>104</v>
      </c>
      <c r="M8" s="72" t="s">
        <v>14</v>
      </c>
      <c r="N8" s="72">
        <v>1</v>
      </c>
      <c r="O8" s="75">
        <v>45352</v>
      </c>
      <c r="P8" s="76">
        <v>45657</v>
      </c>
      <c r="Q8" s="77" t="s">
        <v>86</v>
      </c>
      <c r="R8" s="78" t="s">
        <v>15</v>
      </c>
      <c r="S8" s="79" t="s">
        <v>82</v>
      </c>
      <c r="T8" s="80" t="s">
        <v>96</v>
      </c>
      <c r="U8" s="81" t="s">
        <v>79</v>
      </c>
      <c r="V8" s="82" t="s">
        <v>74</v>
      </c>
    </row>
    <row r="9" spans="1:24" ht="75" x14ac:dyDescent="0.25">
      <c r="B9" s="7"/>
      <c r="C9" s="11"/>
      <c r="D9" s="67">
        <v>2</v>
      </c>
      <c r="E9" s="62" t="s">
        <v>11</v>
      </c>
      <c r="F9" s="5" t="s">
        <v>26</v>
      </c>
      <c r="G9" s="5" t="s">
        <v>27</v>
      </c>
      <c r="H9" s="8" t="s">
        <v>14</v>
      </c>
      <c r="I9" s="58">
        <v>1</v>
      </c>
      <c r="J9" s="62" t="s">
        <v>67</v>
      </c>
      <c r="K9" s="9" t="s">
        <v>115</v>
      </c>
      <c r="L9" s="5" t="s">
        <v>120</v>
      </c>
      <c r="M9" s="10" t="s">
        <v>14</v>
      </c>
      <c r="N9" s="8">
        <v>1</v>
      </c>
      <c r="O9" s="30">
        <v>45352</v>
      </c>
      <c r="P9" s="49">
        <v>45657</v>
      </c>
      <c r="Q9" s="61" t="s">
        <v>86</v>
      </c>
      <c r="R9" s="52" t="s">
        <v>15</v>
      </c>
      <c r="S9" s="53" t="s">
        <v>82</v>
      </c>
      <c r="T9" s="57" t="s">
        <v>95</v>
      </c>
      <c r="U9" s="10" t="s">
        <v>88</v>
      </c>
      <c r="V9" s="54" t="s">
        <v>76</v>
      </c>
    </row>
    <row r="10" spans="1:24" ht="164.25" customHeight="1" x14ac:dyDescent="0.25">
      <c r="B10" s="7"/>
      <c r="C10" s="11"/>
      <c r="D10" s="67">
        <v>3</v>
      </c>
      <c r="E10" s="62" t="s">
        <v>11</v>
      </c>
      <c r="F10" s="5" t="s">
        <v>12</v>
      </c>
      <c r="G10" s="5" t="s">
        <v>16</v>
      </c>
      <c r="H10" s="8" t="s">
        <v>14</v>
      </c>
      <c r="I10" s="58">
        <v>3</v>
      </c>
      <c r="J10" s="62" t="s">
        <v>107</v>
      </c>
      <c r="K10" s="9" t="s">
        <v>118</v>
      </c>
      <c r="L10" s="5" t="s">
        <v>84</v>
      </c>
      <c r="M10" s="8" t="s">
        <v>14</v>
      </c>
      <c r="N10" s="8">
        <v>1</v>
      </c>
      <c r="O10" s="30">
        <v>45352</v>
      </c>
      <c r="P10" s="49">
        <v>45657</v>
      </c>
      <c r="Q10" s="61" t="s">
        <v>86</v>
      </c>
      <c r="R10" s="52" t="s">
        <v>15</v>
      </c>
      <c r="S10" s="53" t="s">
        <v>82</v>
      </c>
      <c r="T10" s="57" t="s">
        <v>95</v>
      </c>
      <c r="U10" s="10" t="s">
        <v>90</v>
      </c>
      <c r="V10" s="54" t="s">
        <v>87</v>
      </c>
    </row>
    <row r="11" spans="1:24" ht="150.75" customHeight="1" x14ac:dyDescent="0.25">
      <c r="B11" s="7"/>
      <c r="C11" s="11"/>
      <c r="D11" s="67">
        <v>4</v>
      </c>
      <c r="E11" s="62" t="s">
        <v>11</v>
      </c>
      <c r="F11" s="5" t="s">
        <v>12</v>
      </c>
      <c r="G11" s="5" t="s">
        <v>16</v>
      </c>
      <c r="H11" s="8" t="s">
        <v>14</v>
      </c>
      <c r="I11" s="58">
        <v>3</v>
      </c>
      <c r="J11" s="62" t="s">
        <v>111</v>
      </c>
      <c r="K11" s="9" t="s">
        <v>114</v>
      </c>
      <c r="L11" s="5" t="s">
        <v>112</v>
      </c>
      <c r="M11" s="8" t="s">
        <v>14</v>
      </c>
      <c r="N11" s="8">
        <v>1</v>
      </c>
      <c r="O11" s="68">
        <v>45413</v>
      </c>
      <c r="P11" s="69">
        <v>45657</v>
      </c>
      <c r="Q11" s="58" t="s">
        <v>86</v>
      </c>
      <c r="R11" s="52" t="s">
        <v>15</v>
      </c>
      <c r="S11" s="53" t="s">
        <v>82</v>
      </c>
      <c r="T11" s="57" t="s">
        <v>94</v>
      </c>
      <c r="U11" s="10" t="s">
        <v>91</v>
      </c>
      <c r="V11" s="54" t="s">
        <v>74</v>
      </c>
    </row>
    <row r="12" spans="1:24" ht="203.25" customHeight="1" x14ac:dyDescent="0.25">
      <c r="B12" s="7"/>
      <c r="C12" s="11"/>
      <c r="D12" s="67">
        <v>5</v>
      </c>
      <c r="E12" s="62" t="s">
        <v>11</v>
      </c>
      <c r="F12" s="5" t="s">
        <v>17</v>
      </c>
      <c r="G12" s="5" t="s">
        <v>18</v>
      </c>
      <c r="H12" s="8" t="s">
        <v>14</v>
      </c>
      <c r="I12" s="58">
        <v>1</v>
      </c>
      <c r="J12" s="62" t="s">
        <v>89</v>
      </c>
      <c r="K12" s="9" t="s">
        <v>117</v>
      </c>
      <c r="L12" s="5" t="s">
        <v>105</v>
      </c>
      <c r="M12" s="8" t="s">
        <v>14</v>
      </c>
      <c r="N12" s="8">
        <v>1</v>
      </c>
      <c r="O12" s="30">
        <v>45352</v>
      </c>
      <c r="P12" s="49">
        <v>45657</v>
      </c>
      <c r="Q12" s="58" t="s">
        <v>86</v>
      </c>
      <c r="R12" s="52" t="s">
        <v>15</v>
      </c>
      <c r="S12" s="53" t="s">
        <v>82</v>
      </c>
      <c r="T12" s="57" t="s">
        <v>92</v>
      </c>
      <c r="U12" s="10" t="s">
        <v>97</v>
      </c>
      <c r="V12" s="54" t="s">
        <v>93</v>
      </c>
      <c r="W12" s="28"/>
      <c r="X12" s="28"/>
    </row>
    <row r="13" spans="1:24" ht="90" x14ac:dyDescent="0.25">
      <c r="B13" s="7"/>
      <c r="C13" s="11"/>
      <c r="D13" s="67">
        <v>6</v>
      </c>
      <c r="E13" s="62" t="s">
        <v>11</v>
      </c>
      <c r="F13" s="5" t="s">
        <v>12</v>
      </c>
      <c r="G13" s="5" t="s">
        <v>19</v>
      </c>
      <c r="H13" s="8" t="s">
        <v>14</v>
      </c>
      <c r="I13" s="58">
        <v>1</v>
      </c>
      <c r="J13" s="62" t="s">
        <v>106</v>
      </c>
      <c r="K13" s="9" t="s">
        <v>116</v>
      </c>
      <c r="L13" s="5" t="s">
        <v>113</v>
      </c>
      <c r="M13" s="8" t="s">
        <v>14</v>
      </c>
      <c r="N13" s="8">
        <v>1</v>
      </c>
      <c r="O13" s="30">
        <v>45352</v>
      </c>
      <c r="P13" s="49">
        <v>45657</v>
      </c>
      <c r="Q13" s="58" t="s">
        <v>86</v>
      </c>
      <c r="R13" s="52" t="s">
        <v>20</v>
      </c>
      <c r="S13" s="54" t="s">
        <v>83</v>
      </c>
      <c r="T13" s="57" t="s">
        <v>98</v>
      </c>
      <c r="U13" s="10" t="s">
        <v>79</v>
      </c>
      <c r="V13" s="56" t="s">
        <v>74</v>
      </c>
    </row>
    <row r="14" spans="1:24" ht="165" x14ac:dyDescent="0.25">
      <c r="A14" s="2"/>
      <c r="B14" s="5"/>
      <c r="C14" s="65"/>
      <c r="D14" s="67">
        <v>7</v>
      </c>
      <c r="E14" s="62" t="s">
        <v>11</v>
      </c>
      <c r="F14" s="5" t="s">
        <v>21</v>
      </c>
      <c r="G14" s="5" t="s">
        <v>22</v>
      </c>
      <c r="H14" s="8" t="s">
        <v>14</v>
      </c>
      <c r="I14" s="58">
        <v>1</v>
      </c>
      <c r="J14" s="62" t="s">
        <v>99</v>
      </c>
      <c r="K14" s="9" t="s">
        <v>119</v>
      </c>
      <c r="L14" s="5" t="s">
        <v>23</v>
      </c>
      <c r="M14" s="8" t="s">
        <v>14</v>
      </c>
      <c r="N14" s="8">
        <v>1</v>
      </c>
      <c r="O14" s="30">
        <v>45352</v>
      </c>
      <c r="P14" s="49">
        <v>45657</v>
      </c>
      <c r="Q14" s="58" t="s">
        <v>86</v>
      </c>
      <c r="R14" s="52" t="s">
        <v>20</v>
      </c>
      <c r="S14" s="54" t="s">
        <v>83</v>
      </c>
      <c r="T14" s="57" t="s">
        <v>94</v>
      </c>
      <c r="U14" s="10" t="s">
        <v>90</v>
      </c>
      <c r="V14" s="54" t="s">
        <v>87</v>
      </c>
    </row>
    <row r="15" spans="1:24" ht="195" x14ac:dyDescent="0.25">
      <c r="A15" s="2"/>
      <c r="B15" s="5"/>
      <c r="C15" s="65"/>
      <c r="D15" s="67">
        <v>8</v>
      </c>
      <c r="E15" s="62" t="s">
        <v>11</v>
      </c>
      <c r="F15" s="5" t="s">
        <v>24</v>
      </c>
      <c r="G15" s="5" t="s">
        <v>25</v>
      </c>
      <c r="H15" s="8" t="s">
        <v>14</v>
      </c>
      <c r="I15" s="58">
        <v>1</v>
      </c>
      <c r="J15" s="62" t="s">
        <v>109</v>
      </c>
      <c r="K15" s="9" t="s">
        <v>114</v>
      </c>
      <c r="L15" s="5" t="s">
        <v>108</v>
      </c>
      <c r="M15" s="8" t="s">
        <v>14</v>
      </c>
      <c r="N15" s="8">
        <v>1</v>
      </c>
      <c r="O15" s="30">
        <v>45352</v>
      </c>
      <c r="P15" s="49">
        <v>45657</v>
      </c>
      <c r="Q15" s="58" t="s">
        <v>86</v>
      </c>
      <c r="R15" s="52" t="s">
        <v>20</v>
      </c>
      <c r="S15" s="54" t="s">
        <v>83</v>
      </c>
      <c r="T15" s="57" t="s">
        <v>95</v>
      </c>
      <c r="U15" s="10" t="s">
        <v>101</v>
      </c>
      <c r="V15" s="56" t="s">
        <v>74</v>
      </c>
    </row>
    <row r="16" spans="1:24" ht="90.75" thickBot="1" x14ac:dyDescent="0.3">
      <c r="A16" s="2"/>
      <c r="B16" s="5"/>
      <c r="C16" s="65"/>
      <c r="D16" s="83">
        <v>9</v>
      </c>
      <c r="E16" s="84" t="s">
        <v>11</v>
      </c>
      <c r="F16" s="85" t="s">
        <v>26</v>
      </c>
      <c r="G16" s="85" t="s">
        <v>27</v>
      </c>
      <c r="H16" s="86" t="s">
        <v>14</v>
      </c>
      <c r="I16" s="87">
        <v>1</v>
      </c>
      <c r="J16" s="84" t="s">
        <v>68</v>
      </c>
      <c r="K16" s="88" t="s">
        <v>28</v>
      </c>
      <c r="L16" s="85" t="s">
        <v>110</v>
      </c>
      <c r="M16" s="86" t="s">
        <v>14</v>
      </c>
      <c r="N16" s="86">
        <v>1</v>
      </c>
      <c r="O16" s="89">
        <v>45352</v>
      </c>
      <c r="P16" s="90">
        <v>45657</v>
      </c>
      <c r="Q16" s="87" t="s">
        <v>86</v>
      </c>
      <c r="R16" s="91" t="s">
        <v>20</v>
      </c>
      <c r="S16" s="92" t="s">
        <v>83</v>
      </c>
      <c r="T16" s="93" t="s">
        <v>95</v>
      </c>
      <c r="U16" s="94" t="s">
        <v>102</v>
      </c>
      <c r="V16" s="92" t="s">
        <v>100</v>
      </c>
    </row>
    <row r="17" spans="2:22" ht="30" customHeight="1" x14ac:dyDescent="0.25">
      <c r="B17" s="7"/>
      <c r="C17" s="11"/>
      <c r="D17" s="12"/>
      <c r="E17" s="2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5.75" customHeight="1" x14ac:dyDescent="0.25">
      <c r="B18" s="7"/>
      <c r="C18" s="11"/>
      <c r="D18" s="12"/>
      <c r="E18" s="124" t="s">
        <v>121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5.75" customHeight="1" x14ac:dyDescent="0.25">
      <c r="B19" s="1"/>
    </row>
    <row r="20" spans="2:22" ht="15.75" customHeight="1" x14ac:dyDescent="0.25">
      <c r="B20" s="1"/>
    </row>
    <row r="21" spans="2:22" ht="15.75" customHeight="1" x14ac:dyDescent="0.25">
      <c r="B21" s="1"/>
    </row>
    <row r="22" spans="2:22" ht="15.75" customHeight="1" x14ac:dyDescent="0.25">
      <c r="B22" s="1"/>
    </row>
    <row r="23" spans="2:22" ht="15.75" customHeight="1" x14ac:dyDescent="0.25">
      <c r="B23" s="1"/>
    </row>
    <row r="24" spans="2:22" ht="15.75" customHeight="1" x14ac:dyDescent="0.25">
      <c r="B24" s="1"/>
    </row>
    <row r="25" spans="2:22" ht="15.75" customHeight="1" x14ac:dyDescent="0.25">
      <c r="B25" s="1"/>
    </row>
    <row r="26" spans="2:22" ht="15.75" customHeight="1" x14ac:dyDescent="0.25">
      <c r="B26" s="1"/>
    </row>
    <row r="27" spans="2:22" ht="15.75" customHeight="1" x14ac:dyDescent="0.25">
      <c r="B27" s="1"/>
    </row>
    <row r="28" spans="2:22" ht="15.75" customHeight="1" x14ac:dyDescent="0.25">
      <c r="B28" s="1"/>
    </row>
    <row r="29" spans="2:22" ht="15.75" customHeight="1" x14ac:dyDescent="0.25">
      <c r="B29" s="1"/>
    </row>
    <row r="30" spans="2:22" ht="15.75" customHeight="1" x14ac:dyDescent="0.25">
      <c r="B30" s="1"/>
    </row>
    <row r="31" spans="2:22" ht="15.75" customHeight="1" x14ac:dyDescent="0.25">
      <c r="B31" s="1"/>
    </row>
    <row r="32" spans="2:2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</sheetData>
  <mergeCells count="8">
    <mergeCell ref="H2:V2"/>
    <mergeCell ref="J6:Q6"/>
    <mergeCell ref="B6:C6"/>
    <mergeCell ref="E6:I6"/>
    <mergeCell ref="E4:V4"/>
    <mergeCell ref="T6:V6"/>
    <mergeCell ref="R6:S6"/>
    <mergeCell ref="D6:D7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4.42578125" defaultRowHeight="15" customHeight="1" x14ac:dyDescent="0.25"/>
  <cols>
    <col min="1" max="1" width="54.28515625" customWidth="1"/>
    <col min="2" max="2" width="42.140625" customWidth="1"/>
    <col min="3" max="26" width="10.7109375" customWidth="1"/>
  </cols>
  <sheetData>
    <row r="1" spans="1:2" x14ac:dyDescent="0.25">
      <c r="A1" s="4" t="s">
        <v>6</v>
      </c>
      <c r="B1" s="4" t="s">
        <v>30</v>
      </c>
    </row>
    <row r="2" spans="1:2" ht="30" x14ac:dyDescent="0.25">
      <c r="A2" s="3" t="s">
        <v>11</v>
      </c>
      <c r="B2" s="3" t="s">
        <v>12</v>
      </c>
    </row>
    <row r="3" spans="1:2" ht="45" x14ac:dyDescent="0.25">
      <c r="A3" s="3" t="s">
        <v>29</v>
      </c>
      <c r="B3" s="2"/>
    </row>
    <row r="4" spans="1:2" ht="30" x14ac:dyDescent="0.25">
      <c r="A4" s="3" t="s">
        <v>31</v>
      </c>
      <c r="B4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0C44-B689-4D45-9B9C-B9BAD24AB64A}">
  <dimension ref="A1:E22"/>
  <sheetViews>
    <sheetView workbookViewId="0">
      <selection activeCell="B3" sqref="B3"/>
    </sheetView>
  </sheetViews>
  <sheetFormatPr baseColWidth="10" defaultRowHeight="15" x14ac:dyDescent="0.25"/>
  <cols>
    <col min="1" max="1" width="14.28515625" style="14" bestFit="1" customWidth="1"/>
    <col min="2" max="2" width="43.85546875" style="13" customWidth="1"/>
    <col min="3" max="3" width="18.28515625" style="14" bestFit="1" customWidth="1"/>
    <col min="4" max="4" width="13.85546875" style="14" customWidth="1"/>
    <col min="5" max="5" width="58.5703125" style="14" customWidth="1"/>
    <col min="6" max="16384" width="11.42578125" style="14"/>
  </cols>
  <sheetData>
    <row r="1" spans="1:5" ht="32.25" customHeight="1" x14ac:dyDescent="0.25">
      <c r="A1" s="116" t="s">
        <v>63</v>
      </c>
      <c r="B1" s="117"/>
      <c r="C1" s="117"/>
      <c r="D1" s="117"/>
      <c r="E1" s="117"/>
    </row>
    <row r="2" spans="1:5" x14ac:dyDescent="0.25">
      <c r="A2" s="117" t="s">
        <v>64</v>
      </c>
      <c r="B2" s="117"/>
      <c r="C2" s="117"/>
      <c r="D2" s="117"/>
      <c r="E2" s="117"/>
    </row>
    <row r="3" spans="1:5" ht="30" x14ac:dyDescent="0.25">
      <c r="A3" s="15" t="s">
        <v>46</v>
      </c>
      <c r="B3" s="16" t="s">
        <v>47</v>
      </c>
      <c r="C3" s="16" t="s">
        <v>48</v>
      </c>
      <c r="D3" s="15" t="s">
        <v>49</v>
      </c>
      <c r="E3" s="15" t="s">
        <v>60</v>
      </c>
    </row>
    <row r="4" spans="1:5" x14ac:dyDescent="0.25">
      <c r="A4" s="122" t="s">
        <v>33</v>
      </c>
      <c r="B4" s="17" t="s">
        <v>32</v>
      </c>
      <c r="C4" s="119" t="s">
        <v>33</v>
      </c>
      <c r="D4" s="19" t="s">
        <v>34</v>
      </c>
      <c r="E4" s="118" t="s">
        <v>61</v>
      </c>
    </row>
    <row r="5" spans="1:5" ht="30" x14ac:dyDescent="0.25">
      <c r="A5" s="122"/>
      <c r="B5" s="17" t="s">
        <v>35</v>
      </c>
      <c r="C5" s="120"/>
      <c r="D5" s="19" t="s">
        <v>36</v>
      </c>
      <c r="E5" s="118"/>
    </row>
    <row r="6" spans="1:5" ht="30" x14ac:dyDescent="0.25">
      <c r="A6" s="122"/>
      <c r="B6" s="17" t="s">
        <v>37</v>
      </c>
      <c r="C6" s="120"/>
      <c r="D6" s="19" t="s">
        <v>36</v>
      </c>
      <c r="E6" s="118"/>
    </row>
    <row r="7" spans="1:5" ht="30" x14ac:dyDescent="0.25">
      <c r="A7" s="122"/>
      <c r="B7" s="17" t="s">
        <v>38</v>
      </c>
      <c r="C7" s="20">
        <v>400000000</v>
      </c>
      <c r="D7" s="19" t="s">
        <v>34</v>
      </c>
      <c r="E7" s="118"/>
    </row>
    <row r="8" spans="1:5" ht="30" x14ac:dyDescent="0.25">
      <c r="A8" s="122"/>
      <c r="B8" s="17" t="s">
        <v>39</v>
      </c>
      <c r="C8" s="20">
        <v>200000000</v>
      </c>
      <c r="D8" s="19" t="s">
        <v>34</v>
      </c>
      <c r="E8" s="118"/>
    </row>
    <row r="9" spans="1:5" ht="30" x14ac:dyDescent="0.25">
      <c r="A9" s="122"/>
      <c r="B9" s="17" t="s">
        <v>40</v>
      </c>
      <c r="C9" s="20">
        <v>400000000</v>
      </c>
      <c r="D9" s="19" t="s">
        <v>36</v>
      </c>
      <c r="E9" s="118"/>
    </row>
    <row r="10" spans="1:5" ht="30" x14ac:dyDescent="0.25">
      <c r="A10" s="122"/>
      <c r="B10" s="17" t="s">
        <v>41</v>
      </c>
      <c r="C10" s="20">
        <v>40000000</v>
      </c>
      <c r="D10" s="19" t="s">
        <v>42</v>
      </c>
      <c r="E10" s="118"/>
    </row>
    <row r="11" spans="1:5" ht="30" x14ac:dyDescent="0.25">
      <c r="A11" s="122"/>
      <c r="B11" s="17" t="s">
        <v>43</v>
      </c>
      <c r="C11" s="20">
        <v>80000000</v>
      </c>
      <c r="D11" s="19" t="s">
        <v>36</v>
      </c>
      <c r="E11" s="118"/>
    </row>
    <row r="12" spans="1:5" ht="30" x14ac:dyDescent="0.25">
      <c r="A12" s="122"/>
      <c r="B12" s="17" t="s">
        <v>44</v>
      </c>
      <c r="C12" s="20">
        <v>80000000</v>
      </c>
      <c r="D12" s="19" t="s">
        <v>42</v>
      </c>
      <c r="E12" s="118"/>
    </row>
    <row r="13" spans="1:5" ht="30" x14ac:dyDescent="0.25">
      <c r="A13" s="122"/>
      <c r="B13" s="17" t="s">
        <v>45</v>
      </c>
      <c r="C13" s="18" t="s">
        <v>33</v>
      </c>
      <c r="D13" s="19" t="s">
        <v>36</v>
      </c>
      <c r="E13" s="118"/>
    </row>
    <row r="14" spans="1:5" x14ac:dyDescent="0.25">
      <c r="A14" s="122"/>
      <c r="B14" s="24" t="s">
        <v>50</v>
      </c>
      <c r="C14" s="25">
        <f>SUM(C7:C12)</f>
        <v>1200000000</v>
      </c>
      <c r="D14" s="26" t="s">
        <v>52</v>
      </c>
      <c r="E14" s="118"/>
    </row>
    <row r="15" spans="1:5" x14ac:dyDescent="0.25">
      <c r="A15" s="122" t="s">
        <v>51</v>
      </c>
      <c r="B15" s="21" t="s">
        <v>53</v>
      </c>
      <c r="C15" s="20">
        <f>16500000*12</f>
        <v>198000000</v>
      </c>
      <c r="D15" s="19" t="s">
        <v>52</v>
      </c>
      <c r="E15" s="119" t="s">
        <v>65</v>
      </c>
    </row>
    <row r="16" spans="1:5" x14ac:dyDescent="0.25">
      <c r="A16" s="122"/>
      <c r="B16" s="21" t="s">
        <v>54</v>
      </c>
      <c r="C16" s="20">
        <f>(11000000*12)*2</f>
        <v>264000000</v>
      </c>
      <c r="D16" s="19" t="s">
        <v>52</v>
      </c>
      <c r="E16" s="120"/>
    </row>
    <row r="17" spans="1:5" x14ac:dyDescent="0.25">
      <c r="A17" s="122"/>
      <c r="B17" s="21" t="s">
        <v>55</v>
      </c>
      <c r="C17" s="20">
        <f>8000000*12</f>
        <v>96000000</v>
      </c>
      <c r="D17" s="19" t="s">
        <v>52</v>
      </c>
      <c r="E17" s="120"/>
    </row>
    <row r="18" spans="1:5" x14ac:dyDescent="0.25">
      <c r="A18" s="122"/>
      <c r="B18" s="21" t="s">
        <v>56</v>
      </c>
      <c r="C18" s="20">
        <f>8000000*12</f>
        <v>96000000</v>
      </c>
      <c r="D18" s="19" t="s">
        <v>52</v>
      </c>
      <c r="E18" s="120"/>
    </row>
    <row r="19" spans="1:5" x14ac:dyDescent="0.25">
      <c r="A19" s="122"/>
      <c r="B19" s="21" t="s">
        <v>57</v>
      </c>
      <c r="C19" s="20">
        <f>2500000*12</f>
        <v>30000000</v>
      </c>
      <c r="D19" s="19" t="s">
        <v>52</v>
      </c>
      <c r="E19" s="120"/>
    </row>
    <row r="20" spans="1:5" x14ac:dyDescent="0.25">
      <c r="A20" s="122"/>
      <c r="B20" s="24" t="s">
        <v>58</v>
      </c>
      <c r="C20" s="25">
        <f>SUM(C15:C19)</f>
        <v>684000000</v>
      </c>
      <c r="D20" s="26" t="s">
        <v>52</v>
      </c>
      <c r="E20" s="120"/>
    </row>
    <row r="21" spans="1:5" x14ac:dyDescent="0.25">
      <c r="A21" s="123" t="s">
        <v>59</v>
      </c>
      <c r="B21" s="123"/>
      <c r="C21" s="22">
        <f>C14+C20</f>
        <v>1884000000</v>
      </c>
      <c r="D21" s="23" t="s">
        <v>52</v>
      </c>
      <c r="E21" s="27"/>
    </row>
    <row r="22" spans="1:5" x14ac:dyDescent="0.25">
      <c r="A22" s="121" t="s">
        <v>62</v>
      </c>
      <c r="B22" s="121"/>
      <c r="C22" s="121"/>
      <c r="D22" s="121"/>
      <c r="E22" s="121"/>
    </row>
  </sheetData>
  <mergeCells count="9">
    <mergeCell ref="A1:E1"/>
    <mergeCell ref="A2:E2"/>
    <mergeCell ref="E4:E14"/>
    <mergeCell ref="E15:E20"/>
    <mergeCell ref="A22:E22"/>
    <mergeCell ref="C4:C6"/>
    <mergeCell ref="A4:A14"/>
    <mergeCell ref="A15:A20"/>
    <mergeCell ref="A21:B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EE87E3300E1E40AC74F57C84668435" ma:contentTypeVersion="11" ma:contentTypeDescription="Crear nuevo documento." ma:contentTypeScope="" ma:versionID="3a4baafea8703b533e0207b727144217">
  <xsd:schema xmlns:xsd="http://www.w3.org/2001/XMLSchema" xmlns:xs="http://www.w3.org/2001/XMLSchema" xmlns:p="http://schemas.microsoft.com/office/2006/metadata/properties" xmlns:ns2="138ff6ad-1cef-437e-8d31-237d99245f3a" xmlns:ns3="01e299ff-e0b5-4c7a-8bea-488717e5d09e" targetNamespace="http://schemas.microsoft.com/office/2006/metadata/properties" ma:root="true" ma:fieldsID="6e378538b2c2a2a986289d7b46c32113" ns2:_="" ns3:_="">
    <xsd:import namespace="138ff6ad-1cef-437e-8d31-237d99245f3a"/>
    <xsd:import namespace="01e299ff-e0b5-4c7a-8bea-488717e5d0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ff6ad-1cef-437e-8d31-237d99245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4aa3239-f5e9-48f3-abcd-c960d29f4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299ff-e0b5-4c7a-8bea-488717e5d0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ef00e06-a6c8-4918-a7b8-23aed5f44363}" ma:internalName="TaxCatchAll" ma:showField="CatchAllData" ma:web="01e299ff-e0b5-4c7a-8bea-488717e5d0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8ff6ad-1cef-437e-8d31-237d99245f3a">
      <Terms xmlns="http://schemas.microsoft.com/office/infopath/2007/PartnerControls"/>
    </lcf76f155ced4ddcb4097134ff3c332f>
    <TaxCatchAll xmlns="01e299ff-e0b5-4c7a-8bea-488717e5d09e" xsi:nil="true"/>
  </documentManagement>
</p:properties>
</file>

<file path=customXml/itemProps1.xml><?xml version="1.0" encoding="utf-8"?>
<ds:datastoreItem xmlns:ds="http://schemas.openxmlformats.org/officeDocument/2006/customXml" ds:itemID="{4BD5B2D3-EF34-4938-9B05-DC73CE53FB16}"/>
</file>

<file path=customXml/itemProps2.xml><?xml version="1.0" encoding="utf-8"?>
<ds:datastoreItem xmlns:ds="http://schemas.openxmlformats.org/officeDocument/2006/customXml" ds:itemID="{69A67597-A98D-4CF7-B6F3-25885C69325A}"/>
</file>

<file path=customXml/itemProps3.xml><?xml version="1.0" encoding="utf-8"?>
<ds:datastoreItem xmlns:ds="http://schemas.openxmlformats.org/officeDocument/2006/customXml" ds:itemID="{CBA2498A-0D2F-4269-BB84-FBDB72602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 RMBC 2024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Alvarez García</dc:creator>
  <cp:lastModifiedBy>Diana Marcela Alvarez García</cp:lastModifiedBy>
  <cp:lastPrinted>2024-01-30T19:46:17Z</cp:lastPrinted>
  <dcterms:created xsi:type="dcterms:W3CDTF">2023-11-22T18:16:44Z</dcterms:created>
  <dcterms:modified xsi:type="dcterms:W3CDTF">2024-01-31T23:22:36Z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0x01010039EE87E3300E1E40AC74F57C84668435</vt:lpwstr>
  </property>
</Properties>
</file>